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<sst xmlns="http://schemas.openxmlformats.org/spreadsheetml/2006/main" count="77" uniqueCount="58">
  <si>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Enhed</t>
  </si>
  <si>
    <t xml:space="preserve">MJ / enhed </t>
  </si>
  <si>
    <t>kg</t>
  </si>
  <si>
    <t>kr. / enhed</t>
  </si>
  <si>
    <t>%</t>
  </si>
  <si>
    <t xml:space="preserve">Mega-Joule / enhed </t>
  </si>
  <si>
    <t>Pris sammen-ligning</t>
  </si>
  <si>
    <t>Energitype - brændsel</t>
  </si>
  <si>
    <t>Enheder pr. liter olie</t>
  </si>
  <si>
    <r>
      <t xml:space="preserve"> </t>
    </r>
    <r>
      <rPr>
        <sz val="10"/>
        <color indexed="8"/>
        <rFont val="Arial"/>
        <family val="2"/>
      </rPr>
      <t xml:space="preserve">Fyringsolie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</si>
  <si>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Bioolie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</si>
  <si>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Gas ( 11 kg's flaske) - ca.pris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</si>
  <si>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Gas (i tank - ca. 5 tons / år)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</si>
  <si>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Halm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</si>
  <si>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Halm, godt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</si>
  <si>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Korn, byg m. 14% vand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</si>
  <si>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Kul (10 - 30 mm)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</si>
  <si>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Naturgas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</si>
  <si>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Olivenkerner /sten granulat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</si>
  <si>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Raps (frø)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</si>
  <si>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Rapspiller, koldpresset, 9% vand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</si>
  <si>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Rug, 14% vand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</si>
  <si>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Savsmuld, 10% fugt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</si>
  <si>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Skovflis, gran, 30% fugt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</si>
  <si>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Skovflis, gran, 40% fugt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</si>
  <si>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Træflis, Industri, 10% fugt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</si>
  <si>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Træpiller, DLG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</si>
  <si>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Træpiller, Hjaltelin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</si>
  <si>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Træpiller, OK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</si>
  <si>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Træpiller, Statoil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</si>
  <si>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kWh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</si>
  <si>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liter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</si>
  <si>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kg </t>
    </r>
    <r>
      <rPr>
        <sz val="10"/>
        <rFont val="Arial"/>
        <family val="0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</si>
  <si>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m3 </t>
    </r>
    <r>
      <rPr>
        <sz val="10"/>
        <rFont val="Arial"/>
        <family val="0"/>
      </rPr>
      <t xml:space="preserve"> </t>
    </r>
  </si>
  <si>
    <t xml:space="preserve"> Træstykker, 30 % fugt</t>
  </si>
  <si>
    <t>Forholdstal til el</t>
  </si>
  <si>
    <t>Virkningsgrad</t>
  </si>
  <si>
    <t xml:space="preserve">Hvad koster energi ?  </t>
  </si>
  <si>
    <t>Hvordan sammenligner man prisen på forskellige energiformer - eksempelvis el, olie, træpiller og andre brændselstyper</t>
  </si>
  <si>
    <t xml:space="preserve"> Når man skal sammenligne el med olie, træpiller og andre energimidler, må man have en fællesnævner; en bestemt energienhed.</t>
  </si>
  <si>
    <t xml:space="preserve"> Sammenligning af energipriser er som at sammenligne æbler, pærer og bananer.</t>
  </si>
  <si>
    <t xml:space="preserve">  </t>
  </si>
  <si>
    <t xml:space="preserve">Ved sammenligning af energipriser, er den enkleste måde at omregne prisen for hvert energimiddel til prisen målt i kWh (kiloWatt-timer).  </t>
  </si>
  <si>
    <t>Pris incl. afgift og moms pr 6. okt. 2006</t>
  </si>
  <si>
    <t xml:space="preserve"> kWh  </t>
  </si>
  <si>
    <t>kr. / kWh</t>
  </si>
  <si>
    <r>
      <t xml:space="preserve"> </t>
    </r>
    <r>
      <rPr>
        <sz val="10"/>
        <color indexed="8"/>
        <rFont val="Arial"/>
        <family val="2"/>
      </rPr>
      <t xml:space="preserve">El, alm. forbrug </t>
    </r>
    <r>
      <rPr>
        <sz val="10"/>
        <rFont val="Arial"/>
        <family val="0"/>
      </rPr>
      <t xml:space="preserve">  (el-varme)</t>
    </r>
  </si>
  <si>
    <t xml:space="preserve">Kilde: </t>
  </si>
  <si>
    <t>Bredgade 54</t>
  </si>
  <si>
    <t>7480 Vildbjerg</t>
  </si>
  <si>
    <t>BYGGERI &amp; TEKNIK I/S</t>
  </si>
  <si>
    <t>I nedenstående skema er udgangspunktet "el" anvendt til almindelig opvarmning (el-varme) til en pris af 1,60 kr. pr. kWh.</t>
  </si>
  <si>
    <t xml:space="preserve">Da en varmepumpe - afhængig af type og model - har en effektivitet (COP) på 3,5 - 4,5, vil "prisen pr. kWh" </t>
  </si>
  <si>
    <t>kun blive 0,40 kr. (COP = 4), sammenlignet med et hus, der er opvarmet af almindelige elradiatorer.</t>
  </si>
  <si>
    <t>Ud fra skemaet kan man se, at et effektivt varmepumpeanlæg nemt kan konkurrere med de fleste andre energiformer.</t>
  </si>
  <si>
    <t>Kun enkelte energiformer, der kræver MEGET manuelt arbejde - eksempelvis flis, halm, savsmuld, korn og alm. brænde er billigere.</t>
  </si>
  <si>
    <t>kWh pr. enhed</t>
  </si>
  <si>
    <t xml:space="preserve"> El til varmepumpe (COP = 3,5)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</si>
</sst>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#,##0.0"/>
  </numFmts>
  <fonts count="47">
    <font>
      <sz val="10"/>
      <name val="Arial"/>
      <family val="0"/>
    </font>
    <font>
      <b/>
      <sz val="12"/>
      <color indexed="8"/>
      <name val="Arial Narrow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8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2"/>
      <name val="Arial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2" applyNumberFormat="0" applyAlignment="0" applyProtection="0"/>
    <xf numFmtId="0" fontId="37" fillId="24" borderId="3" applyNumberFormat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4" fontId="6" fillId="0" borderId="12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176" fontId="6" fillId="0" borderId="12" xfId="0" applyNumberFormat="1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center" vertical="top" wrapText="1"/>
    </xf>
    <xf numFmtId="176" fontId="6" fillId="0" borderId="14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center"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176" fontId="11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11" xfId="0" applyFont="1" applyBorder="1" applyAlignment="1">
      <alignment horizontal="left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0</xdr:rowOff>
    </xdr:from>
    <xdr:ext cx="1524000" cy="152400"/>
    <xdr:sp>
      <xdr:nvSpPr>
        <xdr:cNvPr id="1" name="AutoShape 1" descr="1x1"/>
        <xdr:cNvSpPr>
          <a:spLocks noChangeAspect="1"/>
        </xdr:cNvSpPr>
      </xdr:nvSpPr>
      <xdr:spPr>
        <a:xfrm>
          <a:off x="0" y="5524500"/>
          <a:ext cx="1524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600075" cy="152400"/>
    <xdr:sp>
      <xdr:nvSpPr>
        <xdr:cNvPr id="2" name="AutoShape 2" descr="1x1"/>
        <xdr:cNvSpPr>
          <a:spLocks noChangeAspect="1"/>
        </xdr:cNvSpPr>
      </xdr:nvSpPr>
      <xdr:spPr>
        <a:xfrm>
          <a:off x="2686050" y="5524500"/>
          <a:ext cx="600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04850" cy="152400"/>
    <xdr:sp>
      <xdr:nvSpPr>
        <xdr:cNvPr id="3" name="AutoShape 3" descr="1x1"/>
        <xdr:cNvSpPr>
          <a:spLocks noChangeAspect="1"/>
        </xdr:cNvSpPr>
      </xdr:nvSpPr>
      <xdr:spPr>
        <a:xfrm>
          <a:off x="3533775" y="5524500"/>
          <a:ext cx="704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657225" cy="152400"/>
    <xdr:sp>
      <xdr:nvSpPr>
        <xdr:cNvPr id="4" name="AutoShape 4" descr="1x1"/>
        <xdr:cNvSpPr>
          <a:spLocks noChangeAspect="1"/>
        </xdr:cNvSpPr>
      </xdr:nvSpPr>
      <xdr:spPr>
        <a:xfrm>
          <a:off x="4381500" y="5524500"/>
          <a:ext cx="657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619125" cy="152400"/>
    <xdr:sp>
      <xdr:nvSpPr>
        <xdr:cNvPr id="5" name="AutoShape 5" descr="1x1"/>
        <xdr:cNvSpPr>
          <a:spLocks noChangeAspect="1"/>
        </xdr:cNvSpPr>
      </xdr:nvSpPr>
      <xdr:spPr>
        <a:xfrm>
          <a:off x="5229225" y="5524500"/>
          <a:ext cx="619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1057275" cy="152400"/>
    <xdr:sp>
      <xdr:nvSpPr>
        <xdr:cNvPr id="6" name="AutoShape 7" descr="1x1"/>
        <xdr:cNvSpPr>
          <a:spLocks noChangeAspect="1"/>
        </xdr:cNvSpPr>
      </xdr:nvSpPr>
      <xdr:spPr>
        <a:xfrm>
          <a:off x="7772400" y="5524500"/>
          <a:ext cx="1057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733425" cy="152400"/>
    <xdr:sp>
      <xdr:nvSpPr>
        <xdr:cNvPr id="7" name="AutoShape 8" descr="1x1"/>
        <xdr:cNvSpPr>
          <a:spLocks noChangeAspect="1"/>
        </xdr:cNvSpPr>
      </xdr:nvSpPr>
      <xdr:spPr>
        <a:xfrm>
          <a:off x="8620125" y="5524500"/>
          <a:ext cx="733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42950" cy="152400"/>
    <xdr:sp>
      <xdr:nvSpPr>
        <xdr:cNvPr id="8" name="AutoShape 6" descr="1x1"/>
        <xdr:cNvSpPr>
          <a:spLocks noChangeAspect="1"/>
        </xdr:cNvSpPr>
      </xdr:nvSpPr>
      <xdr:spPr>
        <a:xfrm>
          <a:off x="6924675" y="5524500"/>
          <a:ext cx="742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6">
      <selection activeCell="A24" sqref="A24"/>
    </sheetView>
  </sheetViews>
  <sheetFormatPr defaultColWidth="9.140625" defaultRowHeight="12.75"/>
  <cols>
    <col min="1" max="1" width="40.28125" style="10" customWidth="1"/>
    <col min="2" max="2" width="12.7109375" style="3" customWidth="1"/>
    <col min="3" max="4" width="12.7109375" style="5" customWidth="1"/>
    <col min="5" max="5" width="12.7109375" style="7" customWidth="1"/>
    <col min="6" max="7" width="12.7109375" style="5" customWidth="1"/>
    <col min="8" max="8" width="12.7109375" style="8" customWidth="1"/>
    <col min="9" max="9" width="12.7109375" style="6" customWidth="1"/>
  </cols>
  <sheetData>
    <row r="1" spans="1:9" ht="21.75" customHeight="1">
      <c r="A1" s="44"/>
      <c r="B1" s="44"/>
      <c r="C1" s="44"/>
      <c r="D1" s="44"/>
      <c r="E1" s="44"/>
      <c r="F1" s="44"/>
      <c r="G1" s="44"/>
      <c r="H1" s="44"/>
      <c r="I1" s="44"/>
    </row>
    <row r="2" spans="1:9" ht="21.75" customHeight="1">
      <c r="A2" s="38" t="s">
        <v>37</v>
      </c>
      <c r="B2" s="38"/>
      <c r="C2" s="38"/>
      <c r="D2" s="38"/>
      <c r="E2" s="38"/>
      <c r="F2" s="38"/>
      <c r="G2" s="38"/>
      <c r="H2" s="38"/>
      <c r="I2" s="38"/>
    </row>
    <row r="3" spans="1:9" ht="21.75" customHeight="1">
      <c r="A3" s="39"/>
      <c r="B3" s="39"/>
      <c r="C3" s="39"/>
      <c r="D3" s="39"/>
      <c r="E3" s="39"/>
      <c r="F3" s="39"/>
      <c r="G3" s="39"/>
      <c r="H3" s="39"/>
      <c r="I3" s="39"/>
    </row>
    <row r="4" spans="1:9" ht="21.75" customHeight="1">
      <c r="A4" s="40" t="s">
        <v>38</v>
      </c>
      <c r="B4" s="40"/>
      <c r="C4" s="40"/>
      <c r="D4" s="40"/>
      <c r="E4" s="40"/>
      <c r="F4" s="40"/>
      <c r="G4" s="40"/>
      <c r="H4" s="40"/>
      <c r="I4" s="40"/>
    </row>
    <row r="5" spans="1:9" ht="21.75" customHeight="1">
      <c r="A5" s="42"/>
      <c r="B5" s="42"/>
      <c r="C5" s="42"/>
      <c r="D5" s="42"/>
      <c r="E5" s="42"/>
      <c r="F5" s="42"/>
      <c r="G5" s="42"/>
      <c r="H5" s="42"/>
      <c r="I5" s="42"/>
    </row>
    <row r="6" spans="1:9" ht="21.75" customHeight="1">
      <c r="A6" s="41" t="s">
        <v>40</v>
      </c>
      <c r="B6" s="41"/>
      <c r="C6" s="41"/>
      <c r="D6" s="41"/>
      <c r="E6" s="41"/>
      <c r="F6" s="41"/>
      <c r="G6" s="41"/>
      <c r="H6" s="41"/>
      <c r="I6" s="41"/>
    </row>
    <row r="7" spans="1:9" ht="21.75" customHeight="1">
      <c r="A7" s="41"/>
      <c r="B7" s="41"/>
      <c r="C7" s="41"/>
      <c r="D7" s="41"/>
      <c r="E7" s="41"/>
      <c r="F7" s="41"/>
      <c r="G7" s="41"/>
      <c r="H7" s="41"/>
      <c r="I7" s="41"/>
    </row>
    <row r="8" spans="1:9" ht="21.75" customHeight="1">
      <c r="A8" s="41" t="s">
        <v>39</v>
      </c>
      <c r="B8" s="41"/>
      <c r="C8" s="41"/>
      <c r="D8" s="41"/>
      <c r="E8" s="41"/>
      <c r="F8" s="41"/>
      <c r="G8" s="41"/>
      <c r="H8" s="41"/>
      <c r="I8" s="41"/>
    </row>
    <row r="9" spans="1:9" ht="21.75" customHeight="1">
      <c r="A9" s="43" t="s">
        <v>41</v>
      </c>
      <c r="B9" s="43"/>
      <c r="C9" s="43"/>
      <c r="D9" s="43"/>
      <c r="E9" s="43"/>
      <c r="F9" s="43"/>
      <c r="G9" s="43"/>
      <c r="H9" s="43"/>
      <c r="I9" s="43"/>
    </row>
    <row r="10" spans="1:9" ht="21.75" customHeight="1">
      <c r="A10" s="41" t="s">
        <v>42</v>
      </c>
      <c r="B10" s="41"/>
      <c r="C10" s="41"/>
      <c r="D10" s="41"/>
      <c r="E10" s="41"/>
      <c r="F10" s="41"/>
      <c r="G10" s="41"/>
      <c r="H10" s="41"/>
      <c r="I10" s="41"/>
    </row>
    <row r="11" spans="1:9" ht="21.75" customHeight="1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21.75" customHeight="1">
      <c r="A12" s="35" t="s">
        <v>51</v>
      </c>
      <c r="B12" s="35"/>
      <c r="C12" s="35"/>
      <c r="D12" s="35"/>
      <c r="E12" s="35"/>
      <c r="F12" s="35"/>
      <c r="G12" s="35"/>
      <c r="H12" s="35"/>
      <c r="I12" s="35"/>
    </row>
    <row r="13" spans="1:9" ht="21.75" customHeight="1">
      <c r="A13" s="35"/>
      <c r="B13" s="35"/>
      <c r="C13" s="35"/>
      <c r="D13" s="35"/>
      <c r="E13" s="35"/>
      <c r="F13" s="35"/>
      <c r="G13" s="35"/>
      <c r="H13" s="35"/>
      <c r="I13" s="35"/>
    </row>
    <row r="14" spans="1:9" ht="21.75" customHeight="1">
      <c r="A14" s="35" t="s">
        <v>52</v>
      </c>
      <c r="B14" s="35"/>
      <c r="C14" s="35"/>
      <c r="D14" s="35"/>
      <c r="E14" s="35"/>
      <c r="F14" s="35"/>
      <c r="G14" s="35"/>
      <c r="H14" s="35"/>
      <c r="I14" s="35"/>
    </row>
    <row r="15" spans="1:9" ht="21.75" customHeight="1">
      <c r="A15" s="35" t="s">
        <v>53</v>
      </c>
      <c r="B15" s="35"/>
      <c r="C15" s="35"/>
      <c r="D15" s="35"/>
      <c r="E15" s="35"/>
      <c r="F15" s="35"/>
      <c r="G15" s="35"/>
      <c r="H15" s="35"/>
      <c r="I15" s="35"/>
    </row>
    <row r="16" spans="1:9" ht="21.75" customHeight="1">
      <c r="A16" s="35"/>
      <c r="B16" s="35"/>
      <c r="C16" s="35"/>
      <c r="D16" s="35"/>
      <c r="E16" s="35"/>
      <c r="F16" s="35"/>
      <c r="G16" s="35"/>
      <c r="H16" s="35"/>
      <c r="I16" s="35"/>
    </row>
    <row r="17" spans="1:9" ht="21.75" customHeight="1">
      <c r="A17" s="35" t="s">
        <v>54</v>
      </c>
      <c r="B17" s="35"/>
      <c r="C17" s="35"/>
      <c r="D17" s="35"/>
      <c r="E17" s="35"/>
      <c r="F17" s="35"/>
      <c r="G17" s="35"/>
      <c r="H17" s="35"/>
      <c r="I17" s="35"/>
    </row>
    <row r="18" spans="1:9" ht="21.75" customHeight="1">
      <c r="A18" s="35"/>
      <c r="B18" s="35"/>
      <c r="C18" s="35"/>
      <c r="D18" s="35"/>
      <c r="E18" s="35"/>
      <c r="F18" s="35"/>
      <c r="G18" s="35"/>
      <c r="H18" s="35"/>
      <c r="I18" s="35"/>
    </row>
    <row r="19" spans="1:9" ht="21.75" customHeight="1">
      <c r="A19" s="35" t="s">
        <v>55</v>
      </c>
      <c r="B19" s="35"/>
      <c r="C19" s="35"/>
      <c r="D19" s="35"/>
      <c r="E19" s="35"/>
      <c r="F19" s="35"/>
      <c r="G19" s="35"/>
      <c r="H19" s="35"/>
      <c r="I19" s="35"/>
    </row>
    <row r="20" spans="1:9" ht="21.75" customHeight="1" thickBot="1">
      <c r="A20" s="45"/>
      <c r="B20" s="46"/>
      <c r="C20" s="46"/>
      <c r="D20" s="46"/>
      <c r="E20" s="46"/>
      <c r="F20" s="46"/>
      <c r="G20" s="46"/>
      <c r="H20" s="46"/>
      <c r="I20" s="46"/>
    </row>
    <row r="21" spans="1:9" ht="46.5" customHeight="1" thickBot="1">
      <c r="A21" s="36" t="s">
        <v>7</v>
      </c>
      <c r="B21" s="33" t="s">
        <v>0</v>
      </c>
      <c r="C21" s="11" t="s">
        <v>5</v>
      </c>
      <c r="D21" s="11" t="s">
        <v>43</v>
      </c>
      <c r="E21" s="12" t="s">
        <v>36</v>
      </c>
      <c r="F21" s="11" t="s">
        <v>8</v>
      </c>
      <c r="G21" s="11" t="s">
        <v>56</v>
      </c>
      <c r="H21" s="23" t="s">
        <v>6</v>
      </c>
      <c r="I21" s="13" t="s">
        <v>35</v>
      </c>
    </row>
    <row r="22" spans="1:9" s="4" customFormat="1" ht="13.5" thickBot="1">
      <c r="A22" s="37"/>
      <c r="B22" s="34"/>
      <c r="C22" s="14" t="s">
        <v>1</v>
      </c>
      <c r="D22" s="14" t="s">
        <v>3</v>
      </c>
      <c r="E22" s="15" t="s">
        <v>4</v>
      </c>
      <c r="F22" s="14"/>
      <c r="G22" s="14"/>
      <c r="H22" s="24" t="s">
        <v>45</v>
      </c>
      <c r="I22" s="16" t="s">
        <v>4</v>
      </c>
    </row>
    <row r="23" spans="1:9" ht="15" customHeight="1" thickBot="1">
      <c r="A23" s="9" t="s">
        <v>46</v>
      </c>
      <c r="B23" s="17" t="s">
        <v>30</v>
      </c>
      <c r="C23" s="18">
        <v>3.6</v>
      </c>
      <c r="D23" s="18">
        <v>1.6</v>
      </c>
      <c r="E23" s="21">
        <v>100</v>
      </c>
      <c r="F23" s="18">
        <f>($C$25*$E$25)/(C23*E23)</f>
        <v>8.452777777777776</v>
      </c>
      <c r="G23" s="18">
        <f>$F$23/F23</f>
        <v>1</v>
      </c>
      <c r="H23" s="25">
        <f>D23</f>
        <v>1.6</v>
      </c>
      <c r="I23" s="19">
        <v>100</v>
      </c>
    </row>
    <row r="24" spans="1:9" s="30" customFormat="1" ht="15" customHeight="1" thickBot="1">
      <c r="A24" s="47" t="s">
        <v>57</v>
      </c>
      <c r="B24" s="26" t="s">
        <v>44</v>
      </c>
      <c r="C24" s="27">
        <v>3.6</v>
      </c>
      <c r="D24" s="27">
        <v>1.6</v>
      </c>
      <c r="E24" s="28">
        <v>350</v>
      </c>
      <c r="F24" s="27">
        <f>($C$25*$E$25)/(C24*E24)</f>
        <v>2.415079365079365</v>
      </c>
      <c r="G24" s="18">
        <f aca="true" t="shared" si="0" ref="G24:G46">$F$23/F24</f>
        <v>3.4999999999999996</v>
      </c>
      <c r="H24" s="27">
        <f>(((D24/(C24*E24%))/($D$23/($C$23*$E$23%)))*$D$23)</f>
        <v>0.45714285714285724</v>
      </c>
      <c r="I24" s="29">
        <f>H24/$H$23%</f>
        <v>28.571428571428577</v>
      </c>
    </row>
    <row r="25" spans="1:9" ht="15" customHeight="1" thickBot="1">
      <c r="A25" s="9" t="s">
        <v>9</v>
      </c>
      <c r="B25" s="17" t="s">
        <v>31</v>
      </c>
      <c r="C25" s="18">
        <v>35.8</v>
      </c>
      <c r="D25" s="18">
        <v>6.79</v>
      </c>
      <c r="E25" s="21">
        <v>85</v>
      </c>
      <c r="F25" s="18">
        <f aca="true" t="shared" si="1" ref="F25:F46">($C$25*$E$25)/(C25*E25)</f>
        <v>1</v>
      </c>
      <c r="G25" s="18">
        <f t="shared" si="0"/>
        <v>8.452777777777776</v>
      </c>
      <c r="H25" s="25">
        <f>(((D25/(C25*E25%))/($D$23/($C$23*$E$23%)))*$D$23)</f>
        <v>0.8032862306933947</v>
      </c>
      <c r="I25" s="20">
        <f aca="true" t="shared" si="2" ref="I25:I46">H25/$H$23%</f>
        <v>50.20538941833716</v>
      </c>
    </row>
    <row r="26" spans="1:9" s="4" customFormat="1" ht="13.5" thickBot="1">
      <c r="A26" s="9" t="s">
        <v>10</v>
      </c>
      <c r="B26" s="17" t="s">
        <v>31</v>
      </c>
      <c r="C26" s="18">
        <v>32.2</v>
      </c>
      <c r="D26" s="18">
        <v>5.94</v>
      </c>
      <c r="E26" s="21">
        <v>84</v>
      </c>
      <c r="F26" s="18">
        <f t="shared" si="1"/>
        <v>1.125036971310263</v>
      </c>
      <c r="G26" s="18">
        <f t="shared" si="0"/>
        <v>7.513333333333333</v>
      </c>
      <c r="H26" s="25">
        <f>(((D26/(C26*E26%))/($D$23/($C$23*$E$23%)))*$D$23)</f>
        <v>0.7905944986690329</v>
      </c>
      <c r="I26" s="20">
        <f t="shared" si="2"/>
        <v>49.412156166814555</v>
      </c>
    </row>
    <row r="27" spans="1:9" ht="15" customHeight="1" thickBot="1">
      <c r="A27" s="9" t="s">
        <v>11</v>
      </c>
      <c r="B27" s="17" t="s">
        <v>32</v>
      </c>
      <c r="C27" s="18">
        <v>48.95</v>
      </c>
      <c r="D27" s="18">
        <v>15</v>
      </c>
      <c r="E27" s="21">
        <v>95</v>
      </c>
      <c r="F27" s="18">
        <f t="shared" si="1"/>
        <v>0.6543734207838288</v>
      </c>
      <c r="G27" s="18">
        <f t="shared" si="0"/>
        <v>12.91736111111111</v>
      </c>
      <c r="H27" s="25">
        <f aca="true" t="shared" si="3" ref="H27:H46">(((D27/(C27*E27%))/($D$23/($C$23*$E$23%)))*$D$23)</f>
        <v>1.1612278909736036</v>
      </c>
      <c r="I27" s="20">
        <f t="shared" si="2"/>
        <v>72.57674318585022</v>
      </c>
    </row>
    <row r="28" spans="1:9" ht="15" customHeight="1" thickBot="1">
      <c r="A28" s="9" t="s">
        <v>12</v>
      </c>
      <c r="B28" s="18" t="s">
        <v>32</v>
      </c>
      <c r="C28" s="18">
        <v>48.95</v>
      </c>
      <c r="D28" s="18">
        <v>12</v>
      </c>
      <c r="E28" s="21">
        <v>95</v>
      </c>
      <c r="F28" s="18">
        <f t="shared" si="1"/>
        <v>0.6543734207838288</v>
      </c>
      <c r="G28" s="18">
        <f t="shared" si="0"/>
        <v>12.91736111111111</v>
      </c>
      <c r="H28" s="25">
        <f t="shared" si="3"/>
        <v>0.9289823127788828</v>
      </c>
      <c r="I28" s="20">
        <f t="shared" si="2"/>
        <v>58.06139454868017</v>
      </c>
    </row>
    <row r="29" spans="1:9" ht="15" customHeight="1" thickBot="1">
      <c r="A29" s="9" t="s">
        <v>13</v>
      </c>
      <c r="B29" s="18" t="s">
        <v>32</v>
      </c>
      <c r="C29" s="18">
        <v>13.8</v>
      </c>
      <c r="D29" s="18">
        <v>0.45</v>
      </c>
      <c r="E29" s="21">
        <v>83</v>
      </c>
      <c r="F29" s="18">
        <f t="shared" si="1"/>
        <v>2.656713811768814</v>
      </c>
      <c r="G29" s="18">
        <f t="shared" si="0"/>
        <v>3.1816666666666666</v>
      </c>
      <c r="H29" s="25">
        <f t="shared" si="3"/>
        <v>0.14143530644316396</v>
      </c>
      <c r="I29" s="20">
        <f t="shared" si="2"/>
        <v>8.839706652697748</v>
      </c>
    </row>
    <row r="30" spans="1:9" ht="15" customHeight="1" thickBot="1">
      <c r="A30" s="9" t="s">
        <v>14</v>
      </c>
      <c r="B30" s="18" t="s">
        <v>32</v>
      </c>
      <c r="C30" s="18">
        <v>15</v>
      </c>
      <c r="D30" s="18">
        <v>0.42</v>
      </c>
      <c r="E30" s="21">
        <v>80</v>
      </c>
      <c r="F30" s="18">
        <f t="shared" si="1"/>
        <v>2.535833333333333</v>
      </c>
      <c r="G30" s="18">
        <f t="shared" si="0"/>
        <v>3.3333333333333326</v>
      </c>
      <c r="H30" s="25">
        <f t="shared" si="3"/>
        <v>0.12599999999999997</v>
      </c>
      <c r="I30" s="20">
        <f t="shared" si="2"/>
        <v>7.874999999999998</v>
      </c>
    </row>
    <row r="31" spans="1:9" ht="15" customHeight="1" thickBot="1">
      <c r="A31" s="9" t="s">
        <v>15</v>
      </c>
      <c r="B31" s="18" t="s">
        <v>32</v>
      </c>
      <c r="C31" s="18">
        <v>15.27</v>
      </c>
      <c r="D31" s="18">
        <v>1.13</v>
      </c>
      <c r="E31" s="21">
        <v>85</v>
      </c>
      <c r="F31" s="18">
        <f t="shared" si="1"/>
        <v>2.3444662737393576</v>
      </c>
      <c r="G31" s="18">
        <f t="shared" si="0"/>
        <v>3.6054166666666667</v>
      </c>
      <c r="H31" s="25">
        <f t="shared" si="3"/>
        <v>0.3134173119149428</v>
      </c>
      <c r="I31" s="20">
        <f t="shared" si="2"/>
        <v>19.588581994683924</v>
      </c>
    </row>
    <row r="32" spans="1:9" ht="15" customHeight="1" thickBot="1">
      <c r="A32" s="9" t="s">
        <v>16</v>
      </c>
      <c r="B32" s="18" t="s">
        <v>32</v>
      </c>
      <c r="C32" s="18">
        <v>29</v>
      </c>
      <c r="D32" s="18">
        <v>3.19</v>
      </c>
      <c r="E32" s="21">
        <v>80</v>
      </c>
      <c r="F32" s="18">
        <f t="shared" si="1"/>
        <v>1.3116379310344826</v>
      </c>
      <c r="G32" s="18">
        <f t="shared" si="0"/>
        <v>6.444444444444444</v>
      </c>
      <c r="H32" s="25">
        <f t="shared" si="3"/>
        <v>0.49499999999999994</v>
      </c>
      <c r="I32" s="20">
        <f t="shared" si="2"/>
        <v>30.937499999999996</v>
      </c>
    </row>
    <row r="33" spans="1:9" ht="15" customHeight="1" thickBot="1">
      <c r="A33" s="9" t="s">
        <v>17</v>
      </c>
      <c r="B33" s="18" t="s">
        <v>33</v>
      </c>
      <c r="C33" s="18">
        <v>39.6</v>
      </c>
      <c r="D33" s="18">
        <v>8.5</v>
      </c>
      <c r="E33" s="21">
        <v>95</v>
      </c>
      <c r="F33" s="18">
        <f t="shared" si="1"/>
        <v>0.8088782562466772</v>
      </c>
      <c r="G33" s="18">
        <f t="shared" si="0"/>
        <v>10.45</v>
      </c>
      <c r="H33" s="25">
        <f t="shared" si="3"/>
        <v>0.8133971291866029</v>
      </c>
      <c r="I33" s="20">
        <f t="shared" si="2"/>
        <v>50.83732057416268</v>
      </c>
    </row>
    <row r="34" spans="1:9" ht="15" customHeight="1" thickBot="1">
      <c r="A34" s="9" t="s">
        <v>18</v>
      </c>
      <c r="B34" s="18" t="s">
        <v>32</v>
      </c>
      <c r="C34" s="18">
        <v>19</v>
      </c>
      <c r="D34" s="18">
        <v>1.33</v>
      </c>
      <c r="E34" s="21">
        <v>85</v>
      </c>
      <c r="F34" s="18">
        <f t="shared" si="1"/>
        <v>1.8842105263157891</v>
      </c>
      <c r="G34" s="18">
        <f t="shared" si="0"/>
        <v>4.486111111111111</v>
      </c>
      <c r="H34" s="25">
        <f t="shared" si="3"/>
        <v>0.29647058823529415</v>
      </c>
      <c r="I34" s="20">
        <f t="shared" si="2"/>
        <v>18.529411764705884</v>
      </c>
    </row>
    <row r="35" spans="1:9" ht="15" customHeight="1" thickBot="1">
      <c r="A35" s="9" t="s">
        <v>19</v>
      </c>
      <c r="B35" s="18" t="s">
        <v>32</v>
      </c>
      <c r="C35" s="18">
        <v>24.6</v>
      </c>
      <c r="D35" s="18">
        <v>2.5</v>
      </c>
      <c r="E35" s="21">
        <v>85</v>
      </c>
      <c r="F35" s="18">
        <f t="shared" si="1"/>
        <v>1.4552845528455283</v>
      </c>
      <c r="G35" s="18">
        <f t="shared" si="0"/>
        <v>5.808333333333333</v>
      </c>
      <c r="H35" s="25">
        <f t="shared" si="3"/>
        <v>0.430416068866571</v>
      </c>
      <c r="I35" s="20">
        <f t="shared" si="2"/>
        <v>26.90100430416069</v>
      </c>
    </row>
    <row r="36" spans="1:9" ht="15" customHeight="1" thickBot="1">
      <c r="A36" s="9" t="s">
        <v>20</v>
      </c>
      <c r="B36" s="18" t="s">
        <v>32</v>
      </c>
      <c r="C36" s="18">
        <v>20.52</v>
      </c>
      <c r="D36" s="18">
        <v>1.69</v>
      </c>
      <c r="E36" s="21">
        <v>85</v>
      </c>
      <c r="F36" s="18">
        <f t="shared" si="1"/>
        <v>1.7446393762183232</v>
      </c>
      <c r="G36" s="18">
        <f t="shared" si="0"/>
        <v>4.845</v>
      </c>
      <c r="H36" s="25">
        <f t="shared" si="3"/>
        <v>0.348813209494324</v>
      </c>
      <c r="I36" s="20">
        <f t="shared" si="2"/>
        <v>21.80082559339525</v>
      </c>
    </row>
    <row r="37" spans="1:9" ht="15" customHeight="1" thickBot="1">
      <c r="A37" s="9" t="s">
        <v>21</v>
      </c>
      <c r="B37" s="18" t="s">
        <v>32</v>
      </c>
      <c r="C37" s="18">
        <v>16</v>
      </c>
      <c r="D37" s="18">
        <v>1.06</v>
      </c>
      <c r="E37" s="21">
        <v>85</v>
      </c>
      <c r="F37" s="18">
        <f t="shared" si="1"/>
        <v>2.2375</v>
      </c>
      <c r="G37" s="18">
        <f t="shared" si="0"/>
        <v>3.7777777777777772</v>
      </c>
      <c r="H37" s="25">
        <f t="shared" si="3"/>
        <v>0.28058823529411764</v>
      </c>
      <c r="I37" s="20">
        <f t="shared" si="2"/>
        <v>17.53676470588235</v>
      </c>
    </row>
    <row r="38" spans="1:9" ht="15" customHeight="1" thickBot="1">
      <c r="A38" s="9" t="s">
        <v>22</v>
      </c>
      <c r="B38" s="18" t="s">
        <v>32</v>
      </c>
      <c r="C38" s="18">
        <v>16.4</v>
      </c>
      <c r="D38" s="18">
        <v>0.63</v>
      </c>
      <c r="E38" s="21">
        <v>85</v>
      </c>
      <c r="F38" s="18">
        <f t="shared" si="1"/>
        <v>2.182926829268293</v>
      </c>
      <c r="G38" s="18">
        <f t="shared" si="0"/>
        <v>3.872222222222221</v>
      </c>
      <c r="H38" s="25">
        <f t="shared" si="3"/>
        <v>0.16269727403156387</v>
      </c>
      <c r="I38" s="20">
        <f t="shared" si="2"/>
        <v>10.168579626972742</v>
      </c>
    </row>
    <row r="39" spans="1:9" ht="15" customHeight="1" thickBot="1">
      <c r="A39" s="9" t="s">
        <v>23</v>
      </c>
      <c r="B39" s="18" t="s">
        <v>33</v>
      </c>
      <c r="C39" s="18">
        <v>2800</v>
      </c>
      <c r="D39" s="18">
        <v>137.5</v>
      </c>
      <c r="E39" s="21">
        <v>80</v>
      </c>
      <c r="F39" s="18">
        <f t="shared" si="1"/>
        <v>0.013584821428571427</v>
      </c>
      <c r="G39" s="18">
        <f t="shared" si="0"/>
        <v>622.2222222222222</v>
      </c>
      <c r="H39" s="25">
        <f t="shared" si="3"/>
        <v>0.22098214285714285</v>
      </c>
      <c r="I39" s="20">
        <f t="shared" si="2"/>
        <v>13.811383928571427</v>
      </c>
    </row>
    <row r="40" spans="1:9" ht="15" customHeight="1" thickBot="1">
      <c r="A40" s="9" t="s">
        <v>24</v>
      </c>
      <c r="B40" s="18" t="s">
        <v>33</v>
      </c>
      <c r="C40" s="18">
        <v>2700</v>
      </c>
      <c r="D40" s="18">
        <v>137.5</v>
      </c>
      <c r="E40" s="21">
        <v>80</v>
      </c>
      <c r="F40" s="18">
        <f t="shared" si="1"/>
        <v>0.01408796296296296</v>
      </c>
      <c r="G40" s="18">
        <f t="shared" si="0"/>
        <v>600</v>
      </c>
      <c r="H40" s="25">
        <f t="shared" si="3"/>
        <v>0.22916666666666666</v>
      </c>
      <c r="I40" s="20">
        <f t="shared" si="2"/>
        <v>14.322916666666666</v>
      </c>
    </row>
    <row r="41" spans="1:9" ht="15" customHeight="1" thickBot="1">
      <c r="A41" s="9" t="s">
        <v>25</v>
      </c>
      <c r="B41" s="18" t="s">
        <v>32</v>
      </c>
      <c r="C41" s="18">
        <v>16.4</v>
      </c>
      <c r="D41" s="18">
        <v>0.63</v>
      </c>
      <c r="E41" s="21">
        <v>80</v>
      </c>
      <c r="F41" s="18">
        <f t="shared" si="1"/>
        <v>2.3193597560975605</v>
      </c>
      <c r="G41" s="18">
        <f t="shared" si="0"/>
        <v>3.6444444444444444</v>
      </c>
      <c r="H41" s="25">
        <f t="shared" si="3"/>
        <v>0.17286585365853657</v>
      </c>
      <c r="I41" s="20">
        <f t="shared" si="2"/>
        <v>10.804115853658535</v>
      </c>
    </row>
    <row r="42" spans="1:9" ht="15" customHeight="1" thickBot="1">
      <c r="A42" s="9" t="s">
        <v>26</v>
      </c>
      <c r="B42" s="18" t="s">
        <v>32</v>
      </c>
      <c r="C42" s="18">
        <v>17.77</v>
      </c>
      <c r="D42" s="18">
        <v>1.94</v>
      </c>
      <c r="E42" s="21">
        <v>85</v>
      </c>
      <c r="F42" s="18">
        <f t="shared" si="1"/>
        <v>2.014631401238041</v>
      </c>
      <c r="G42" s="18">
        <f t="shared" si="0"/>
        <v>4.195694444444444</v>
      </c>
      <c r="H42" s="25">
        <f t="shared" si="3"/>
        <v>0.46237876129630245</v>
      </c>
      <c r="I42" s="20">
        <f t="shared" si="2"/>
        <v>28.898672581018904</v>
      </c>
    </row>
    <row r="43" spans="1:9" ht="15" customHeight="1" thickBot="1">
      <c r="A43" s="9" t="s">
        <v>27</v>
      </c>
      <c r="B43" s="18" t="s">
        <v>32</v>
      </c>
      <c r="C43" s="18">
        <v>17.77</v>
      </c>
      <c r="D43" s="18">
        <v>1.85</v>
      </c>
      <c r="E43" s="21">
        <v>85</v>
      </c>
      <c r="F43" s="18">
        <f t="shared" si="1"/>
        <v>2.014631401238041</v>
      </c>
      <c r="G43" s="18">
        <f t="shared" si="0"/>
        <v>4.195694444444444</v>
      </c>
      <c r="H43" s="25">
        <f t="shared" si="3"/>
        <v>0.4409282002052368</v>
      </c>
      <c r="I43" s="20">
        <f t="shared" si="2"/>
        <v>27.5580125128273</v>
      </c>
    </row>
    <row r="44" spans="1:9" ht="15" customHeight="1" thickBot="1">
      <c r="A44" s="9" t="s">
        <v>28</v>
      </c>
      <c r="B44" s="18" t="s">
        <v>32</v>
      </c>
      <c r="C44" s="18">
        <v>17.38</v>
      </c>
      <c r="D44" s="18">
        <v>2.15</v>
      </c>
      <c r="E44" s="21">
        <v>85</v>
      </c>
      <c r="F44" s="18">
        <f t="shared" si="1"/>
        <v>2.059838895281933</v>
      </c>
      <c r="G44" s="18">
        <f t="shared" si="0"/>
        <v>4.10361111111111</v>
      </c>
      <c r="H44" s="25">
        <f t="shared" si="3"/>
        <v>0.5239287890069723</v>
      </c>
      <c r="I44" s="20">
        <f t="shared" si="2"/>
        <v>32.745549312935765</v>
      </c>
    </row>
    <row r="45" spans="1:9" ht="15" customHeight="1" thickBot="1">
      <c r="A45" s="9" t="s">
        <v>29</v>
      </c>
      <c r="B45" s="18" t="s">
        <v>32</v>
      </c>
      <c r="C45" s="18">
        <v>17.38</v>
      </c>
      <c r="D45" s="18">
        <v>2.15</v>
      </c>
      <c r="E45" s="21">
        <v>85</v>
      </c>
      <c r="F45" s="18">
        <f t="shared" si="1"/>
        <v>2.059838895281933</v>
      </c>
      <c r="G45" s="18">
        <f t="shared" si="0"/>
        <v>4.10361111111111</v>
      </c>
      <c r="H45" s="25">
        <f t="shared" si="3"/>
        <v>0.5239287890069723</v>
      </c>
      <c r="I45" s="20">
        <f t="shared" si="2"/>
        <v>32.745549312935765</v>
      </c>
    </row>
    <row r="46" spans="1:9" ht="13.5" thickBot="1">
      <c r="A46" s="9" t="s">
        <v>34</v>
      </c>
      <c r="B46" s="1" t="s">
        <v>2</v>
      </c>
      <c r="C46" s="2">
        <v>12.56</v>
      </c>
      <c r="D46" s="2">
        <v>0.5</v>
      </c>
      <c r="E46" s="22">
        <v>60</v>
      </c>
      <c r="F46" s="18">
        <f t="shared" si="1"/>
        <v>4.037951167728237</v>
      </c>
      <c r="G46" s="18">
        <f t="shared" si="0"/>
        <v>2.0933333333333333</v>
      </c>
      <c r="H46" s="25">
        <f t="shared" si="3"/>
        <v>0.23885350318471335</v>
      </c>
      <c r="I46" s="20">
        <f t="shared" si="2"/>
        <v>14.928343949044583</v>
      </c>
    </row>
    <row r="47" spans="5:9" ht="15" customHeight="1">
      <c r="E47" s="5"/>
      <c r="H47" s="5"/>
      <c r="I47" s="5"/>
    </row>
    <row r="48" ht="12.75">
      <c r="A48" s="10" t="s">
        <v>47</v>
      </c>
    </row>
    <row r="49" ht="12.75">
      <c r="A49" s="31" t="s">
        <v>50</v>
      </c>
    </row>
    <row r="50" ht="12.75">
      <c r="A50" s="32" t="s">
        <v>48</v>
      </c>
    </row>
    <row r="51" ht="12.75">
      <c r="A51" s="32" t="s">
        <v>49</v>
      </c>
    </row>
    <row r="52" ht="12.75">
      <c r="A52" s="32"/>
    </row>
  </sheetData>
  <sheetProtection/>
  <mergeCells count="21">
    <mergeCell ref="A11:I11"/>
    <mergeCell ref="A9:I9"/>
    <mergeCell ref="A1:I1"/>
    <mergeCell ref="A14:I14"/>
    <mergeCell ref="A20:I20"/>
    <mergeCell ref="A16:I16"/>
    <mergeCell ref="A17:I17"/>
    <mergeCell ref="A18:I18"/>
    <mergeCell ref="A19:I19"/>
    <mergeCell ref="A12:I12"/>
    <mergeCell ref="A15:I15"/>
    <mergeCell ref="A13:I13"/>
    <mergeCell ref="A21:A22"/>
    <mergeCell ref="A2:I2"/>
    <mergeCell ref="A3:I3"/>
    <mergeCell ref="A4:I4"/>
    <mergeCell ref="A6:I6"/>
    <mergeCell ref="A5:I5"/>
    <mergeCell ref="A7:I7"/>
    <mergeCell ref="A8:I8"/>
    <mergeCell ref="A10:I10"/>
  </mergeCells>
  <printOptions/>
  <pageMargins left="0.75" right="0.75" top="1" bottom="1" header="0" footer="0"/>
  <pageSetup orientation="landscape" paperSize="9" r:id="rId2"/>
  <rowBreaks count="1" manualBreakCount="1">
    <brk id="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OWL-XP-1</dc:creator>
  <cp:keywords/>
  <dc:description/>
  <cp:lastModifiedBy>OWL</cp:lastModifiedBy>
  <cp:lastPrinted>2007-02-07T22:13:07Z</cp:lastPrinted>
  <dcterms:created xsi:type="dcterms:W3CDTF">2007-02-07T18:18:59Z</dcterms:created>
  <dcterms:modified xsi:type="dcterms:W3CDTF">2008-03-11T21:11:13Z</dcterms:modified>
  <cp:category/>
  <cp:version/>
  <cp:contentType/>
  <cp:contentStatus/>
</cp:coreProperties>
</file>